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<sst xmlns="http://schemas.openxmlformats.org/spreadsheetml/2006/main" count="272" uniqueCount="162">
  <si>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</si>
  <si>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</si>
  <si>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</si>
  <si>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</si>
  <si>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</si>
  <si>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</si>
  <si>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</si>
  <si>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</si>
  <si>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</si>
  <si>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</si>
  <si>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</si>
  <si>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</si>
  <si>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</si>
  <si>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</si>
  <si>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</si>
  <si>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</si>
  <si>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</si>
  <si>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</si>
  <si>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</si>
  <si>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</si>
  <si>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</si>
  <si>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</si>
  <si>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</si>
  <si>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</si>
  <si>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</si>
  <si>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</si>
  <si>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</si>
  <si>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</si>
  <si>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</si>
  <si>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</si>
  <si>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</si>
  <si>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</si>
  <si>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</si>
  <si>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</si>
  <si>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</si>
  <si>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</si>
  <si>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</si>
  <si>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</si>
  <si>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</si>
  <si>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</si>
  <si>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</si>
  <si>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</si>
  <si>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</si>
  <si>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</si>
  <si>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</si>
  <si>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</si>
  <si>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</si>
  <si>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</si>
  <si>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</si>
  <si>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</si>
  <si>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</si>
  <si>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</si>
  <si>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</si>
  <si>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</si>
  <si>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</si>
  <si>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</si>
  <si>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</si>
  <si>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</si>
  <si>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</si>
  <si>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</si>
  <si>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</si>
  <si>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</si>
  <si>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</si>
  <si>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</si>
  <si>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</si>
  <si>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</si>
  <si>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</si>
  <si>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</si>
  <si>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</si>
  <si>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</si>
  <si>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</si>
  <si>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</si>
  <si>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</si>
  <si>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</si>
  <si>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</si>
  <si>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</si>
  <si>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</si>
  <si>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</si>
  <si>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</si>
  <si>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</si>
  <si>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</si>
  <si>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</si>
  <si>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</si>
  <si>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</si>
  <si>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</si>
  <si>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</si>
  <si>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</si>
  <si>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</si>
  <si>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</si>
  <si>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</si>
  <si>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</si>
  <si>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</si>
  <si>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</si>
  <si>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</si>
  <si>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</si>
  <si>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</si>
  <si>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</si>
  <si>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</si>
  <si>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</si>
  <si>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</si>
  <si>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</si>
  <si>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</si>
  <si>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</si>
  <si>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</si>
  <si>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</si>
  <si>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</si>
  <si>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</si>
  <si>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</si>
  <si>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</si>
  <si>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</si>
  <si>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</si>
  <si>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</si>
  <si>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</si>
  <si>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</si>
  <si>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</si>
  <si>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</si>
  <si>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</si>
  <si>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</si>
  <si>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</si>
  <si>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</si>
  <si>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</si>
  <si>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</si>
  <si>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</si>
  <si>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</si>
  <si>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</si>
  <si>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</si>
  <si>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</si>
  <si>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</si>
  <si>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</si>
  <si>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</si>
  <si>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</si>
  <si>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</si>
  <si>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</si>
  <si>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</si>
  <si>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</si>
  <si>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</si>
  <si>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</si>
  <si>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</si>
  <si>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</si>
  <si>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</si>
  <si>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</si>
  <si>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</si>
  <si>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</si>
  <si>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</si>
  <si>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</si>
  <si>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</si>
  <si>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</si>
  <si>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</si>
  <si>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</si>
  <si>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</si>
  <si>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</si>
  <si>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</si>
  <si>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</si>
  <si>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</si>
  <si>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</si>
  <si>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</si>
  <si>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</si>
  <si>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Миючі засоби</t>
  </si>
  <si>
    <t>Посуд</t>
  </si>
  <si>
    <t>Куточки різні</t>
  </si>
  <si>
    <t>Іграшки</t>
  </si>
  <si>
    <t>Дошки різні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</si>
</sst>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K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15" sqref="D15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639533.49</v>
      </c>
      <c r="E8" s="12">
        <f t="shared" si="0"/>
        <v>662493.2899999999</v>
      </c>
      <c r="F8" s="12">
        <f t="shared" si="0"/>
        <v>898245.26</v>
      </c>
      <c r="G8" s="12">
        <f t="shared" si="0"/>
        <v>796155.17</v>
      </c>
      <c r="H8" s="12">
        <f t="shared" si="0"/>
        <v>726594.77</v>
      </c>
      <c r="I8" s="12">
        <f t="shared" si="0"/>
        <v>913298.9600000001</v>
      </c>
      <c r="J8" s="12">
        <f t="shared" si="0"/>
        <v>957969.11</v>
      </c>
      <c r="K8" s="12">
        <f t="shared" si="0"/>
        <v>500522.92</v>
      </c>
      <c r="L8" s="12">
        <f t="shared" si="0"/>
        <v>655135.4800000001</v>
      </c>
      <c r="M8" s="12">
        <f t="shared" si="0"/>
        <v>721634.3200000001</v>
      </c>
      <c r="N8" s="12">
        <f t="shared" si="0"/>
        <v>0</v>
      </c>
      <c r="O8" s="12">
        <f>O9+O14+O42</f>
        <v>0</v>
      </c>
      <c r="P8" s="12">
        <f>D8+E8+F8+G8+H8+I8+J8+K8+L8+M8+N8+O8</f>
        <v>7471582.770000001</v>
      </c>
    </row>
    <row r="9" spans="2:16" ht="28.5" customHeight="1">
      <c r="B9" s="13" t="s">
        <v>21</v>
      </c>
      <c r="C9" s="10">
        <v>2100</v>
      </c>
      <c r="D9" s="12">
        <f>D10</f>
        <v>636820.27</v>
      </c>
      <c r="E9" s="12">
        <f>E10</f>
        <v>599814.6</v>
      </c>
      <c r="F9" s="12">
        <f>F10</f>
        <v>627776.4299999999</v>
      </c>
      <c r="G9" s="12">
        <f>G10</f>
        <v>604720.34</v>
      </c>
      <c r="H9" s="12">
        <f aca="true" t="shared" si="1" ref="H9:O9">H10</f>
        <v>612608.0900000001</v>
      </c>
      <c r="I9" s="12">
        <f t="shared" si="1"/>
        <v>828288.68</v>
      </c>
      <c r="J9" s="12">
        <f t="shared" si="1"/>
        <v>867594.01</v>
      </c>
      <c r="K9" s="12">
        <f t="shared" si="1"/>
        <v>421933.97</v>
      </c>
      <c r="L9" s="12">
        <f t="shared" si="1"/>
        <v>575050.62</v>
      </c>
      <c r="M9" s="12">
        <f t="shared" si="1"/>
        <v>664648.9500000001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6439255.960000001</v>
      </c>
    </row>
    <row r="10" spans="2:16" ht="15" customHeight="1">
      <c r="B10" s="13" t="s">
        <v>22</v>
      </c>
      <c r="C10" s="11">
        <v>2110</v>
      </c>
      <c r="D10" s="12">
        <f>D11+D13</f>
        <v>636820.27</v>
      </c>
      <c r="E10" s="12">
        <f>E11+E13</f>
        <v>599814.6</v>
      </c>
      <c r="F10" s="12">
        <f>F11+F13</f>
        <v>627776.4299999999</v>
      </c>
      <c r="G10" s="12">
        <f>G11+G13</f>
        <v>604720.34</v>
      </c>
      <c r="H10" s="12">
        <f aca="true" t="shared" si="3" ref="H10:O10">H11+H13</f>
        <v>612608.0900000001</v>
      </c>
      <c r="I10" s="12">
        <f t="shared" si="3"/>
        <v>828288.68</v>
      </c>
      <c r="J10" s="12">
        <f t="shared" si="3"/>
        <v>867594.01</v>
      </c>
      <c r="K10" s="12">
        <f t="shared" si="3"/>
        <v>421933.97</v>
      </c>
      <c r="L10" s="12">
        <f t="shared" si="3"/>
        <v>575050.62</v>
      </c>
      <c r="M10" s="12">
        <f t="shared" si="3"/>
        <v>664648.9500000001</v>
      </c>
      <c r="N10" s="12">
        <f t="shared" si="3"/>
        <v>0</v>
      </c>
      <c r="O10" s="12">
        <f t="shared" si="3"/>
        <v>0</v>
      </c>
      <c r="P10" s="12">
        <f t="shared" si="2"/>
        <v>6439255.960000001</v>
      </c>
    </row>
    <row r="11" spans="2:16" ht="18" customHeight="1">
      <c r="B11" s="13" t="s">
        <v>23</v>
      </c>
      <c r="C11" s="11">
        <v>2111</v>
      </c>
      <c r="D11" s="12">
        <v>523979.87</v>
      </c>
      <c r="E11" s="12">
        <v>490311.87</v>
      </c>
      <c r="F11" s="12">
        <v>514161.85</v>
      </c>
      <c r="G11" s="12">
        <v>494485.06</v>
      </c>
      <c r="H11" s="12">
        <v>503820.21</v>
      </c>
      <c r="I11" s="12">
        <v>681645.17</v>
      </c>
      <c r="J11" s="12">
        <v>711098.58</v>
      </c>
      <c r="K11" s="12">
        <v>345622.35</v>
      </c>
      <c r="L11" s="12">
        <v>472072.76</v>
      </c>
      <c r="M11" s="12">
        <v>545233.55</v>
      </c>
      <c r="N11" s="12"/>
      <c r="O11" s="12"/>
      <c r="P11" s="12">
        <f t="shared" si="2"/>
        <v>5282431.27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112840.4</v>
      </c>
      <c r="E13" s="12">
        <v>109502.73</v>
      </c>
      <c r="F13" s="12">
        <v>113614.58</v>
      </c>
      <c r="G13" s="12">
        <v>110235.28</v>
      </c>
      <c r="H13" s="12">
        <v>108787.88</v>
      </c>
      <c r="I13" s="12">
        <v>146643.51</v>
      </c>
      <c r="J13" s="12">
        <v>156495.43</v>
      </c>
      <c r="K13" s="12">
        <v>76311.62</v>
      </c>
      <c r="L13" s="12">
        <v>102977.86</v>
      </c>
      <c r="M13" s="12">
        <v>119415.4</v>
      </c>
      <c r="N13" s="12"/>
      <c r="O13" s="12"/>
      <c r="P13" s="12">
        <f t="shared" si="2"/>
        <v>1156824.69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2713.22</v>
      </c>
      <c r="E14" s="12">
        <f>E15++E16+E17+E18+E19+E20+E20+E21+E28</f>
        <v>62678.689999999995</v>
      </c>
      <c r="F14" s="12">
        <f>F15++F16+F17+F18+F19+F20+F20+F21+F28</f>
        <v>270468.83</v>
      </c>
      <c r="G14" s="12">
        <f>G15++G16+G17+G18+G19+G20+G20+G21+G28</f>
        <v>191206.71000000002</v>
      </c>
      <c r="H14" s="12">
        <f aca="true" t="shared" si="4" ref="H14:O14">H15++H16+H17+H18+H19+H20+H20+H21+H28</f>
        <v>113641.81999999999</v>
      </c>
      <c r="I14" s="12">
        <f t="shared" si="4"/>
        <v>84455.79</v>
      </c>
      <c r="J14" s="12">
        <f t="shared" si="4"/>
        <v>90250.13</v>
      </c>
      <c r="K14" s="12">
        <f t="shared" si="4"/>
        <v>78588.95</v>
      </c>
      <c r="L14" s="12">
        <f t="shared" si="4"/>
        <v>79854.95000000001</v>
      </c>
      <c r="M14" s="12">
        <f t="shared" si="4"/>
        <v>56985.37</v>
      </c>
      <c r="N14" s="12">
        <f t="shared" si="4"/>
        <v>0</v>
      </c>
      <c r="O14" s="12">
        <f t="shared" si="4"/>
        <v>0</v>
      </c>
      <c r="P14" s="12">
        <f t="shared" si="2"/>
        <v>1030844.4599999998</v>
      </c>
    </row>
    <row r="15" spans="2:16" ht="28.5" customHeight="1">
      <c r="B15" s="16" t="s">
        <v>27</v>
      </c>
      <c r="C15" s="11">
        <v>2210</v>
      </c>
      <c r="D15" s="12"/>
      <c r="E15" s="12">
        <v>1066</v>
      </c>
      <c r="F15" s="12"/>
      <c r="G15" s="12">
        <v>783</v>
      </c>
      <c r="H15" s="12"/>
      <c r="I15" s="12">
        <v>2700</v>
      </c>
      <c r="J15" s="12">
        <v>5987</v>
      </c>
      <c r="K15" s="12">
        <v>6709.56</v>
      </c>
      <c r="L15" s="12">
        <v>8551</v>
      </c>
      <c r="M15" s="12">
        <f>460+1042</f>
        <v>1502</v>
      </c>
      <c r="N15" s="12"/>
      <c r="O15" s="12"/>
      <c r="P15" s="12">
        <f t="shared" si="2"/>
        <v>27298.56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2713.22</v>
      </c>
      <c r="E17" s="12">
        <v>60187.27</v>
      </c>
      <c r="F17" s="12">
        <v>73952.78</v>
      </c>
      <c r="G17" s="12">
        <v>48554.81</v>
      </c>
      <c r="H17" s="12">
        <v>38111.56</v>
      </c>
      <c r="I17" s="17">
        <v>54522.18</v>
      </c>
      <c r="J17" s="18">
        <v>47748.54</v>
      </c>
      <c r="K17" s="12">
        <v>43668.12</v>
      </c>
      <c r="L17" s="12">
        <v>52559.08</v>
      </c>
      <c r="M17" s="12">
        <v>36189.16</v>
      </c>
      <c r="N17" s="12"/>
      <c r="O17" s="12"/>
      <c r="P17" s="12">
        <f t="shared" si="2"/>
        <v>458206.72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1631.04</v>
      </c>
      <c r="G18" s="12">
        <v>44955.85</v>
      </c>
      <c r="H18" s="12">
        <v>674.25</v>
      </c>
      <c r="I18" s="12">
        <v>442.25</v>
      </c>
      <c r="J18" s="12">
        <v>1448.51</v>
      </c>
      <c r="K18" s="12">
        <v>1315.9</v>
      </c>
      <c r="L18" s="12">
        <v>835.4</v>
      </c>
      <c r="M18" s="12"/>
      <c r="N18" s="12"/>
      <c r="O18" s="12"/>
      <c r="P18" s="12">
        <f t="shared" si="2"/>
        <v>51303.200000000004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1425.42</v>
      </c>
      <c r="F21" s="12">
        <f>F22+F23+F24+F25+F26+F27</f>
        <v>194885.01</v>
      </c>
      <c r="G21" s="12">
        <f>G22+G23+G24+G25+G26+G27</f>
        <v>96913.05000000002</v>
      </c>
      <c r="H21" s="12">
        <f aca="true" t="shared" si="5" ref="H21:O21">H22+H23+H24+H25+H26+H27</f>
        <v>74856.01</v>
      </c>
      <c r="I21" s="12">
        <f t="shared" si="5"/>
        <v>26791.359999999997</v>
      </c>
      <c r="J21" s="12">
        <f t="shared" si="5"/>
        <v>31392.079999999998</v>
      </c>
      <c r="K21" s="12">
        <f t="shared" si="5"/>
        <v>26895.37</v>
      </c>
      <c r="L21" s="12">
        <f t="shared" si="5"/>
        <v>17909.47</v>
      </c>
      <c r="M21" s="12">
        <f t="shared" si="5"/>
        <v>19294.21</v>
      </c>
      <c r="N21" s="12">
        <f t="shared" si="5"/>
        <v>0</v>
      </c>
      <c r="O21" s="12">
        <f t="shared" si="5"/>
        <v>0</v>
      </c>
      <c r="P21" s="12">
        <f t="shared" si="2"/>
        <v>490361.98000000004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182860.72</v>
      </c>
      <c r="G22" s="12">
        <v>77040.21</v>
      </c>
      <c r="H22" s="12">
        <v>49611.68</v>
      </c>
      <c r="I22" s="12">
        <v>7163.31</v>
      </c>
      <c r="J22" s="12">
        <v>8526.65</v>
      </c>
      <c r="K22" s="12">
        <v>5395.59</v>
      </c>
      <c r="L22" s="12"/>
      <c r="M22" s="12"/>
      <c r="N22" s="12"/>
      <c r="O22" s="12"/>
      <c r="P22" s="12">
        <f t="shared" si="2"/>
        <v>330598.16000000003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9688.07</v>
      </c>
      <c r="G23" s="12">
        <v>6306.14</v>
      </c>
      <c r="H23" s="12">
        <v>8162.39</v>
      </c>
      <c r="I23" s="12">
        <v>6153.58</v>
      </c>
      <c r="J23" s="12">
        <v>8238.67</v>
      </c>
      <c r="K23" s="12">
        <v>8874.37</v>
      </c>
      <c r="L23" s="12">
        <v>7933.54</v>
      </c>
      <c r="M23" s="12">
        <v>5975.58</v>
      </c>
      <c r="N23" s="12"/>
      <c r="O23" s="12"/>
      <c r="P23" s="12">
        <f t="shared" si="2"/>
        <v>61332.340000000004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910.8</v>
      </c>
      <c r="G24" s="12">
        <v>11963.1</v>
      </c>
      <c r="H24" s="12">
        <v>16903.76</v>
      </c>
      <c r="I24" s="12">
        <v>11930.1</v>
      </c>
      <c r="J24" s="12">
        <v>13914.84</v>
      </c>
      <c r="K24" s="12">
        <v>11824.5</v>
      </c>
      <c r="L24" s="12">
        <v>9175.02</v>
      </c>
      <c r="M24" s="12">
        <f>9054.24+3232.82+230.66</f>
        <v>12517.72</v>
      </c>
      <c r="N24" s="18"/>
      <c r="O24" s="12"/>
      <c r="P24" s="12">
        <f t="shared" si="2"/>
        <v>89139.84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1425.42</v>
      </c>
      <c r="F26" s="12">
        <v>1425.42</v>
      </c>
      <c r="G26" s="12">
        <f>1104.64+498.96</f>
        <v>1603.6000000000001</v>
      </c>
      <c r="H26" s="12">
        <v>178.18</v>
      </c>
      <c r="I26" s="12">
        <v>1544.37</v>
      </c>
      <c r="J26" s="12">
        <f>268.4+443.52</f>
        <v>711.92</v>
      </c>
      <c r="K26" s="12">
        <f>301.95+498.96</f>
        <v>800.91</v>
      </c>
      <c r="L26" s="12">
        <f>301.95+498.96</f>
        <v>800.91</v>
      </c>
      <c r="M26" s="12">
        <f>301.95+498.96</f>
        <v>800.91</v>
      </c>
      <c r="N26" s="12"/>
      <c r="O26" s="12"/>
      <c r="P26" s="12">
        <f t="shared" si="2"/>
        <v>9291.640000000001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3674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3674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>
        <v>3674</v>
      </c>
      <c r="K30" s="12"/>
      <c r="L30" s="12"/>
      <c r="M30" s="12"/>
      <c r="N30" s="12"/>
      <c r="O30" s="12"/>
      <c r="P30" s="12">
        <f t="shared" si="2"/>
        <v>3674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26789.7</v>
      </c>
      <c r="E79" s="12">
        <f t="shared" si="8"/>
        <v>52314.7</v>
      </c>
      <c r="F79" s="12">
        <f t="shared" si="8"/>
        <v>35566.03</v>
      </c>
      <c r="G79" s="12">
        <f t="shared" si="8"/>
        <v>78835.51</v>
      </c>
      <c r="H79" s="12">
        <f t="shared" si="8"/>
        <v>89690.54</v>
      </c>
      <c r="I79" s="12">
        <f t="shared" si="8"/>
        <v>80161.25</v>
      </c>
      <c r="J79" s="12">
        <f t="shared" si="8"/>
        <v>37247.74</v>
      </c>
      <c r="K79" s="12">
        <f t="shared" si="8"/>
        <v>27873.52</v>
      </c>
      <c r="L79" s="12">
        <f t="shared" si="8"/>
        <v>45343.16</v>
      </c>
      <c r="M79" s="12">
        <f t="shared" si="8"/>
        <v>77889.13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551711.28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26789.7</v>
      </c>
      <c r="E85" s="12">
        <f>E86+E87+E88+E89+E90+E91+E92+E99</f>
        <v>52314.7</v>
      </c>
      <c r="F85" s="12">
        <f>F86+F87+F88+F89+F90+F91+F92+F99</f>
        <v>35566.03</v>
      </c>
      <c r="G85" s="12">
        <f>G86+G87+G88+G89+G90+G91+G92+G99</f>
        <v>78835.51</v>
      </c>
      <c r="H85" s="12">
        <f aca="true" t="shared" si="12" ref="H85:O85">H86+H87+H88+H89+H90+H91+H92+H99</f>
        <v>89690.54</v>
      </c>
      <c r="I85" s="12">
        <f t="shared" si="12"/>
        <v>80161.25</v>
      </c>
      <c r="J85" s="12">
        <f t="shared" si="12"/>
        <v>37247.74</v>
      </c>
      <c r="K85" s="12">
        <f t="shared" si="12"/>
        <v>27873.52</v>
      </c>
      <c r="L85" s="12">
        <f t="shared" si="12"/>
        <v>45343.16</v>
      </c>
      <c r="M85" s="12">
        <f t="shared" si="12"/>
        <v>77889.13</v>
      </c>
      <c r="N85" s="12">
        <f t="shared" si="12"/>
        <v>0</v>
      </c>
      <c r="O85" s="12">
        <f t="shared" si="12"/>
        <v>0</v>
      </c>
      <c r="P85" s="12">
        <f t="shared" si="10"/>
        <v>551711.28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26789.7</v>
      </c>
      <c r="E88" s="12">
        <v>52314.7</v>
      </c>
      <c r="F88" s="12">
        <v>35566.03</v>
      </c>
      <c r="G88" s="12">
        <v>78835.51</v>
      </c>
      <c r="H88" s="12">
        <v>89690.54</v>
      </c>
      <c r="I88" s="26">
        <v>80161.25</v>
      </c>
      <c r="J88" s="26">
        <v>37247.74</v>
      </c>
      <c r="K88" s="12">
        <v>27873.52</v>
      </c>
      <c r="L88" s="12">
        <v>45343.16</v>
      </c>
      <c r="M88" s="12">
        <v>77889.13</v>
      </c>
      <c r="N88" s="12"/>
      <c r="O88" s="12"/>
      <c r="P88" s="12">
        <f t="shared" si="10"/>
        <v>551711.28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22.5" customHeight="1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36608.409999999996</v>
      </c>
      <c r="J149" s="12">
        <f t="shared" si="17"/>
        <v>36608.42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73216.82999999999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36608.409999999996</v>
      </c>
      <c r="J150" s="12">
        <f t="shared" si="18"/>
        <v>36608.42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73216.82999999999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36608.409999999996</v>
      </c>
      <c r="J155" s="12">
        <f t="shared" si="21"/>
        <v>36608.42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73216.82999999999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>
        <f>4263.15+32345.26</f>
        <v>36608.409999999996</v>
      </c>
      <c r="J157" s="12">
        <f>36608.42</f>
        <v>36608.42</v>
      </c>
      <c r="K157" s="12"/>
      <c r="L157" s="12"/>
      <c r="M157" s="12"/>
      <c r="N157" s="12"/>
      <c r="O157" s="12"/>
      <c r="P157" s="12">
        <f t="shared" si="19"/>
        <v>73216.82999999999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19.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21.64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21.64</v>
      </c>
      <c r="H173" s="55" t="s">
        <v>113</v>
      </c>
      <c r="I173" s="56">
        <f>F173+G168+G169+G170+G171+G172-H168-H169-H170-H171-H172</f>
        <v>21.64</v>
      </c>
      <c r="K173" s="55" t="s">
        <v>114</v>
      </c>
      <c r="L173" s="56">
        <f>I173+J168+J169+J170+J171+J172-K168-K169-K170-K171-K172</f>
        <v>21.64</v>
      </c>
      <c r="N173" s="55" t="s">
        <v>115</v>
      </c>
      <c r="O173" s="56">
        <f>L173+M168+M169+M170+M171+M172-N168-N169-N170-N171-N172</f>
        <v>21.64</v>
      </c>
    </row>
    <row r="174" spans="4:15" ht="12.75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32.2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21.64</v>
      </c>
      <c r="H181" s="55" t="s">
        <v>125</v>
      </c>
      <c r="I181" s="56">
        <f>F181+G176+G177+G178+G179+G180-H176-H177-H178-H179-H180</f>
        <v>21.64</v>
      </c>
      <c r="K181" s="55" t="s">
        <v>126</v>
      </c>
      <c r="L181" s="56">
        <f>I181+J176+J177+J178+J179+J180-K176-K177-K178-K179-K180</f>
        <v>21.64</v>
      </c>
      <c r="N181" s="55" t="s">
        <v>127</v>
      </c>
      <c r="O181" s="56">
        <f>L181+M176+M177+M178+M179+M180-N176-N177-N178-N179-N180</f>
        <v>21.64</v>
      </c>
    </row>
    <row r="182" spans="4:15" ht="12.75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30.7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21.64</v>
      </c>
      <c r="H189" s="55" t="s">
        <v>137</v>
      </c>
      <c r="I189" s="56">
        <f>F189+G184+G185+G186+G187+G188-H184-H185-H186-H187-H188</f>
        <v>21.64</v>
      </c>
      <c r="K189" s="55" t="s">
        <v>138</v>
      </c>
      <c r="L189" s="56">
        <f>I189+J184+J185+J186+J187+J188-K184-K185-K186-K187-K188</f>
        <v>21.64</v>
      </c>
      <c r="N189" s="55" t="s">
        <v>139</v>
      </c>
      <c r="O189" s="56">
        <f>L189+M184+M185+M186+M187+M188-N184-N185-N186-N187-N188</f>
        <v>21.64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0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56"/>
      <c r="F195" s="26"/>
      <c r="G195" s="26">
        <v>1700</v>
      </c>
      <c r="H195" s="26"/>
      <c r="I195" s="26"/>
      <c r="J195" s="26"/>
      <c r="K195" s="26">
        <v>8500</v>
      </c>
      <c r="L195" s="26"/>
      <c r="M195" s="26">
        <v>400</v>
      </c>
      <c r="N195" s="26"/>
      <c r="O195" s="26"/>
      <c r="P195" s="26">
        <f>D195+E195+F195+G195+H195+I195+J195+K195+L195+M195+N195+O195</f>
        <v>10600</v>
      </c>
    </row>
    <row r="196" spans="2:16" ht="15">
      <c r="B196" s="64" t="s">
        <v>156</v>
      </c>
      <c r="C196" s="65"/>
      <c r="D196" s="56"/>
      <c r="E196" s="56"/>
      <c r="F196" s="56"/>
      <c r="G196" s="56">
        <v>2820</v>
      </c>
      <c r="H196" s="56">
        <v>2880</v>
      </c>
      <c r="I196" s="56">
        <v>3500</v>
      </c>
      <c r="J196" s="56">
        <v>1920</v>
      </c>
      <c r="K196" s="56">
        <v>9500</v>
      </c>
      <c r="L196" s="56"/>
      <c r="M196" s="56"/>
      <c r="N196" s="56"/>
      <c r="O196" s="56"/>
      <c r="P196" s="26">
        <f aca="true" t="shared" si="23" ref="P196:P217">D196+E196+F196+G196+H196+I196+J196+K196+L196+M196+N196+O196</f>
        <v>20620</v>
      </c>
    </row>
    <row r="197" spans="2:16" ht="15">
      <c r="B197" s="74" t="s">
        <v>157</v>
      </c>
      <c r="C197" s="75"/>
      <c r="D197" s="60"/>
      <c r="E197" s="56"/>
      <c r="F197" s="56"/>
      <c r="G197" s="56">
        <v>1645</v>
      </c>
      <c r="H197" s="56">
        <v>1680</v>
      </c>
      <c r="I197" s="56"/>
      <c r="J197" s="56">
        <v>880</v>
      </c>
      <c r="K197" s="56"/>
      <c r="L197" s="56"/>
      <c r="M197" s="56"/>
      <c r="N197" s="56"/>
      <c r="O197" s="56"/>
      <c r="P197" s="26">
        <f t="shared" si="23"/>
        <v>4205</v>
      </c>
    </row>
    <row r="198" spans="2:16" ht="15">
      <c r="B198" s="64" t="s">
        <v>158</v>
      </c>
      <c r="C198" s="65"/>
      <c r="D198" s="56"/>
      <c r="E198" s="26"/>
      <c r="F198" s="26"/>
      <c r="G198" s="26"/>
      <c r="H198" s="26"/>
      <c r="I198" s="26"/>
      <c r="J198" s="26"/>
      <c r="K198" s="26"/>
      <c r="L198" s="26">
        <v>1200</v>
      </c>
      <c r="M198" s="26"/>
      <c r="N198" s="26"/>
      <c r="O198" s="26"/>
      <c r="P198" s="26">
        <f t="shared" si="23"/>
        <v>1200</v>
      </c>
    </row>
    <row r="199" spans="2:16" ht="15">
      <c r="B199" s="64" t="s">
        <v>159</v>
      </c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>
        <v>1100</v>
      </c>
      <c r="N199" s="26"/>
      <c r="O199" s="26"/>
      <c r="P199" s="26">
        <f t="shared" si="23"/>
        <v>1100</v>
      </c>
    </row>
    <row r="200" spans="2:16" ht="15">
      <c r="B200" s="64" t="s">
        <v>160</v>
      </c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>
        <v>950</v>
      </c>
      <c r="N200" s="26"/>
      <c r="O200" s="26"/>
      <c r="P200" s="26">
        <f t="shared" si="23"/>
        <v>950</v>
      </c>
    </row>
    <row r="201" spans="2:16" ht="15">
      <c r="B201" s="64" t="s">
        <v>161</v>
      </c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>
        <v>1310</v>
      </c>
      <c r="N201" s="26"/>
      <c r="O201" s="26"/>
      <c r="P201" s="26">
        <f t="shared" si="23"/>
        <v>1310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6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6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6165</v>
      </c>
      <c r="H218" s="56">
        <f t="shared" si="24"/>
        <v>4560</v>
      </c>
      <c r="I218" s="56">
        <f t="shared" si="24"/>
        <v>3500</v>
      </c>
      <c r="J218" s="56">
        <f t="shared" si="24"/>
        <v>2800</v>
      </c>
      <c r="K218" s="56">
        <f aca="true" t="shared" si="25" ref="K218:P218">SUM(K195:K217)</f>
        <v>18000</v>
      </c>
      <c r="L218" s="56">
        <f t="shared" si="25"/>
        <v>1200</v>
      </c>
      <c r="M218" s="56">
        <f t="shared" si="25"/>
        <v>3760</v>
      </c>
      <c r="N218" s="56">
        <f t="shared" si="25"/>
        <v>0</v>
      </c>
      <c r="O218" s="56">
        <f t="shared" si="25"/>
        <v>0</v>
      </c>
      <c r="P218" s="56">
        <f t="shared" si="25"/>
        <v>39985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Logic</cp:lastModifiedBy>
  <dcterms:created xsi:type="dcterms:W3CDTF">2021-11-17T14:58:08Z</dcterms:created>
  <dcterms:modified xsi:type="dcterms:W3CDTF">2021-11-19T06:05:36Z</dcterms:modified>
  <cp:category/>
  <cp:version/>
  <cp:contentType/>
  <cp:contentStatus/>
</cp:coreProperties>
</file>